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Tiina\OneDrive - Sihtasutus Kodanikuühiskonna Sihtkapital\Desktop\"/>
    </mc:Choice>
  </mc:AlternateContent>
  <xr:revisionPtr revIDLastSave="0" documentId="13_ncr:1_{C7254033-A9A2-452A-BA9B-6536669CECB6}" xr6:coauthVersionLast="47" xr6:coauthVersionMax="47" xr10:uidLastSave="{00000000-0000-0000-0000-000000000000}"/>
  <bookViews>
    <workbookView xWindow="-108" yWindow="-108" windowWidth="30936" windowHeight="16776" xr2:uid="{00000000-000D-0000-FFFF-FFFF00000000}"/>
  </bookViews>
  <sheets>
    <sheet name="KÜSK eelarve" sheetId="4"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4" l="1"/>
  <c r="E7" i="4"/>
  <c r="E8" i="4"/>
  <c r="E9" i="4"/>
  <c r="E10" i="4"/>
  <c r="E11" i="4"/>
  <c r="E12" i="4"/>
  <c r="E13" i="4"/>
  <c r="E14" i="4"/>
  <c r="E15" i="4"/>
  <c r="E16" i="4"/>
  <c r="E17" i="4"/>
  <c r="E18" i="4"/>
  <c r="E19" i="4"/>
  <c r="E20" i="4"/>
  <c r="E21" i="4"/>
  <c r="E22" i="4"/>
  <c r="E23" i="4"/>
  <c r="E24" i="4"/>
  <c r="E25" i="4"/>
  <c r="E26" i="4"/>
  <c r="E27" i="4"/>
  <c r="E28" i="4"/>
  <c r="E29" i="4"/>
  <c r="E30" i="4"/>
  <c r="E31" i="4"/>
  <c r="E32" i="4"/>
  <c r="E33" i="4"/>
  <c r="E5" i="4" l="1"/>
  <c r="C33" i="4"/>
  <c r="B5" i="4"/>
  <c r="B33" i="4"/>
  <c r="B16" i="4"/>
  <c r="C12" i="4"/>
  <c r="C17" i="4"/>
  <c r="D17" i="4"/>
  <c r="C2" i="4" l="1"/>
  <c r="D2" i="4"/>
  <c r="D12" i="4"/>
  <c r="D3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Raili Uibopuu</author>
  </authors>
  <commentList>
    <comment ref="B5" authorId="0" shapeId="0" xr:uid="{C87845B9-4B9A-4E9D-B0F2-8ACCC52A2597}">
      <text>
        <r>
          <rPr>
            <b/>
            <sz val="9"/>
            <color indexed="81"/>
            <rFont val="Tahoma"/>
            <family val="2"/>
          </rPr>
          <t>Raili Uibopuu:</t>
        </r>
        <r>
          <rPr>
            <sz val="9"/>
            <color indexed="81"/>
            <rFont val="Tahoma"/>
            <family val="2"/>
          </rPr>
          <t xml:space="preserve">
2024 jagamata toetus 25260,27 ja 2023 vooru aruannete järel tagasinõuded või kasutamata 7336,46
</t>
        </r>
      </text>
    </comment>
    <comment ref="B6" authorId="0" shapeId="0" xr:uid="{C83C9E1A-8FCB-412F-A02A-D6E288CE8DA4}">
      <text>
        <r>
          <rPr>
            <b/>
            <sz val="9"/>
            <color indexed="81"/>
            <rFont val="Tahoma"/>
            <family val="2"/>
          </rPr>
          <t>Raili Uibopuu:</t>
        </r>
        <r>
          <rPr>
            <sz val="9"/>
            <color indexed="81"/>
            <rFont val="Tahoma"/>
            <family val="2"/>
          </rPr>
          <t xml:space="preserve">
2022 voorust peale lõpparuandeid jäänud kasutamata 3491,23
</t>
        </r>
      </text>
    </comment>
    <comment ref="B16" authorId="0" shapeId="0" xr:uid="{DB901AC3-F0BD-4E8E-BD14-C926DF3CA53B}">
      <text>
        <r>
          <rPr>
            <b/>
            <sz val="9"/>
            <color indexed="81"/>
            <rFont val="Tahoma"/>
            <family val="2"/>
          </rPr>
          <t>Raili Uibopuu:</t>
        </r>
        <r>
          <rPr>
            <sz val="9"/>
            <color indexed="81"/>
            <rFont val="Tahoma"/>
            <family val="2"/>
          </rPr>
          <t xml:space="preserve">
2024  vooru kasutamata eelarve 216093,08 ja tagasinõuded 2023 vooru aruannete järel 28932,11</t>
        </r>
      </text>
    </comment>
    <comment ref="B21" authorId="0" shapeId="0" xr:uid="{87F4DA31-7C66-4917-B8A9-F9534BF6AAD6}">
      <text>
        <r>
          <rPr>
            <b/>
            <sz val="9"/>
            <color indexed="81"/>
            <rFont val="Tahoma"/>
            <family val="2"/>
          </rPr>
          <t>Raili Uibopuu:</t>
        </r>
        <r>
          <rPr>
            <sz val="9"/>
            <color indexed="81"/>
            <rFont val="Tahoma"/>
            <family val="2"/>
          </rPr>
          <t xml:space="preserve">
Läänemaa kasutamata summa 2024 lepingust
2000.-</t>
        </r>
      </text>
    </comment>
  </commentList>
</comments>
</file>

<file path=xl/sharedStrings.xml><?xml version="1.0" encoding="utf-8"?>
<sst xmlns="http://schemas.openxmlformats.org/spreadsheetml/2006/main" count="57" uniqueCount="57">
  <si>
    <t>KÜSK 2025 tegevuskava ja eelarve</t>
  </si>
  <si>
    <t>2025 aasta eelarve</t>
  </si>
  <si>
    <t>Muud rahastus-allikad 2025</t>
  </si>
  <si>
    <t>Tulemus ja tulemuse hindamine</t>
  </si>
  <si>
    <t>Märkused</t>
  </si>
  <si>
    <t>1. Vabaühenduste ühiskondliku mõju suurendamine</t>
  </si>
  <si>
    <r>
      <rPr>
        <u/>
        <sz val="11"/>
        <rFont val="Times New Roman"/>
        <family val="1"/>
      </rPr>
      <t>Oodatavad tulemused:</t>
    </r>
    <r>
      <rPr>
        <sz val="11"/>
        <rFont val="Times New Roman"/>
        <family val="1"/>
      </rPr>
      <t xml:space="preserve">
- vabaühenduste ja sotsiaalsete ettevõtete võimekuse kasv                     - Eestis tegutsevate vabaühenduste laialdasem rahvusvaheline koostöö     </t>
    </r>
  </si>
  <si>
    <r>
      <rPr>
        <u/>
        <sz val="11"/>
        <rFont val="Times New Roman"/>
        <family val="1"/>
      </rPr>
      <t>Indikaatorid:</t>
    </r>
    <r>
      <rPr>
        <sz val="11"/>
        <rFont val="Times New Roman"/>
        <family val="1"/>
      </rPr>
      <t xml:space="preserve">
- toetuste jagunemine erinevate valdkondade, piirkondlike ja üle-eestiliste, eesti - ja muukeelsete ühingute vahel; kodanikuühiskonna horisontaalsete teemade osas                                                             - kasvab rahvusvahelistes võrgustikes aktiivselt osalevate vabaühenduste arv
- kasvab edukate rahvusvaheliste koostööprojektide arv
- rahvusvahelisest koostööst tekib Eesti vabakonda lisaressurssi, mis aitab kasvatada Eesti vabakonna mõju</t>
    </r>
  </si>
  <si>
    <t>sh arenguhüpet ettevalmistav taotlusvoor</t>
  </si>
  <si>
    <t xml:space="preserve">* Ette valmistatud ja avatud on taotluste vastuvõtmiseks 2 taotlusvooru - arenguhüppe taotlusvoor (taotluste esitamise planeeritud tähtaeg 30.september 2025) ja arenguhüpet ettevalmistav taotlusvoor (taotluste esitamine planeeritult 1. aprill 2025)
* Taotlusi hinnatakse vastavalt hindamiskriteeriumitele
* Teostatud on riigieelarvelisest toetusest rahastatud projektide elluviimise järelevalve ning aruandlus siseministeeriumile 
* Taotlusvoorude tingimuste alusel otsustatud toetused on eraldatud
* Toimib eraldatud toetuste kasutamise jälgimine, aruandlus ja kontrollimine, projektide tulemusi hinnatakse vastavalt kehtestatud aruandevormidele ning rakendatud on järelaruannete esitamise süsteem                                                                                                                               
</t>
  </si>
  <si>
    <t>sh arenguhüppe taotlusvoor</t>
  </si>
  <si>
    <t>sh investeeringu taotlusvoor avalike teenuste pakkumiseks vabaühendustele Ida-Virumaal 2021–2022</t>
  </si>
  <si>
    <t>15. oktoober 2025 järelaruannete esitamise aeg</t>
  </si>
  <si>
    <t>sh NULA inkubaatori läbiviimine ja starditoetuse konkurss</t>
  </si>
  <si>
    <t>sh rahvusvahelise suuna konkursid (reisitoetuste konkurss ja välisprojekti toetamise konkurss ja rahvusvaheliste katusorganisatsioonide suursündmuste toetamise konkurss)</t>
  </si>
  <si>
    <t>*Avatud konkursid kuni eelarvet jätkub.
* Reisitoetuste konkursi kaudu on eraldatud reisitoetusi vastavalt konkursi tingimustele ja korrale.
* Euroopa Komisjoni või teistelt välisrahastajatelt saadud toetuse korral on toetatud vabaühendusi omafinantseeringu osalise toetamise konkursi kaudu vastavalt konkursi tingimustele ja korrale.
* Rahvusvahelises katusorganisatsioonis või võrgustikus osalevatele Eesti vabaühingutele nende Eestis toimuvate sündmuste korraldamise osaliseks toetamiseks.* Konkursside tulemusi hinnatakse esitatud projekti aruannete alusel.</t>
  </si>
  <si>
    <t>sh reisitoetuste konkurss</t>
  </si>
  <si>
    <t>sh välisprojekti toetamise konkurss ja rahvusvaheliste katusorganisatsioonide suursündmuste toetamise konkurss</t>
  </si>
  <si>
    <t>2. Võimekad ja hoolivad kogukonnad</t>
  </si>
  <si>
    <r>
      <rPr>
        <u/>
        <sz val="11"/>
        <rFont val="Times New Roman"/>
        <family val="1"/>
      </rPr>
      <t>Oodatavad tulemused:</t>
    </r>
    <r>
      <rPr>
        <sz val="11"/>
        <rFont val="Times New Roman"/>
        <family val="1"/>
      </rPr>
      <t xml:space="preserve">
- Kogukondade ja KOV-ide tõusnud teadlikkus kohaliku tasandi ja kogukondade koostöövõimalustest 
- KOV tasandil on kogukonnad kaasatud kohaliku elukeskkonna kujundamisse</t>
    </r>
  </si>
  <si>
    <r>
      <rPr>
        <u/>
        <sz val="11"/>
        <rFont val="Times New Roman"/>
        <family val="1"/>
      </rPr>
      <t>Indikaatorid:</t>
    </r>
    <r>
      <rPr>
        <sz val="11"/>
        <rFont val="Times New Roman"/>
        <family val="1"/>
      </rPr>
      <t xml:space="preserve">
- KÜSKi toetuse ja nõustamise tulemusena suureneb inimeste kaasatus kogukondlikesse ettevõtmistesse ja kohaliku elu edendamise algatustesse
- elujõuliste kogukondlike võrgustike arv</t>
    </r>
    <r>
      <rPr>
        <i/>
        <sz val="11"/>
        <rFont val="Times New Roman"/>
        <family val="1"/>
      </rPr>
      <t xml:space="preserve">
</t>
    </r>
    <r>
      <rPr>
        <sz val="11"/>
        <rFont val="Times New Roman"/>
        <family val="1"/>
      </rPr>
      <t xml:space="preserve">- suureneb KOVde osakaal, kes kasutavad KÜSKi abi (MAKide vabaühenduste konsultandid) kogukondliku koostöö edendamisel </t>
    </r>
  </si>
  <si>
    <t>sh kogukondade arendamine (kaasavalt koostatud ja elluviidud tegevuskavad kohaliku elu parandamiseks)</t>
  </si>
  <si>
    <t>sh kodanikuühiskonna innovatsioonifond</t>
  </si>
  <si>
    <t>3. Kodanikuühiskonna arendamine ja innovatsioon</t>
  </si>
  <si>
    <t>Oodatavad tulemused:
•	elanike aktiivne kaasatus kodanikuühiskonda, sh eri keele- ja kultuuritaustaga inimeste kaasatus kodanikuühiskonna tegevustesse
•	Eesti elanike kasvanud teadlikkus kodanikuühiskonnast, sotsiaalsest innovatsioonist ja ühiskondlike protsesside mõjutamise võimalustest
•	kodanikuühiskonna pädevuste suurendamine
o	Sotsiaalse innovatsiooni alane pädevus on kasvanud
•	kodanikuühiskonnast on alguse saanud uued koostöö- ja koosloomemudelid
•	kaardistatud on sotsiaalse innovatsiooni võrgustiku kompetentsid
•	valminud on sotsiaalse innovatsiooni kompetentsikeskuse strateegia
•	SIKK 2 projekti Eesti partnerite sotsiaalse innovatsiooni alased kompetentsid on tõusnud läbi erinevate koolituste</t>
  </si>
  <si>
    <t>Indikaatorid:
•	klientide rahulolu nõustamisteenusega
•	vabaühenduste laiem koostöö teiste asutuste ja organisatsioonidega (kommentaar allpool)     
•	Sotsiaalse innovatsiooni alaste koolitus- ja teavitusmaterjalide arv, mis on mõeldud organisatsioonidele, kogukondadele ja üksikisikutele, sh teise kultuuri ja keeletaustaga inimestele
•	tegevused on aidanud parandada organisatsioonide võimekust (paranenud on eestvedajate isiklikud pädevused)
o	Kodanikuühiskonna sotsiaalse innovatsiooni pädevuste arendamiseks mõeldud tegevuste arv, mis on korraldatud kogukondadele, organisatsioonidele ja üksikisikutele, sealhulgas teise kultuuri- ja keeletaustaga inimestele
•	kodanikuühiskonnast alguse saanud uued koostöö- ja koosloomemudelite arv
o	Häkatonidel välja pakutud innovaatiliste ideede arv sotsiaalse kaasatuse ja lõimumise alaste probleemide lahendamiseks
o	Inkubatsiooniprogrammides edasi arendatud innovaatiliste ideede arv sotsiaalse kaasatuse ja integratsiooniprobleemide lahendamiseks
o	Eri keele- ja kultuuritaustaga inimeste osakaal häkatonidel ja inkubatsiooniprogrammides osalejatest
•	Strateegiadokument
•	Koolitustel osalemiste arv</t>
  </si>
  <si>
    <t>sh regionaalne kodanikuühiskonna võimestamine</t>
  </si>
  <si>
    <t>* Maakondades vabaühendustele konsultatsiooniteenuste pakkumine, kogukondade motiveerimine aktiivsele tegutsemisele ning kogukondade ja KOVide vahelises koostöös osalemine vastavalt vajadusele. Hinnatakse konsultantide infosüsteemi (KISi) sisestatud klientide arvu ja rahuloluküsitluste kaudu ning mtyabi.ee veebinõu osutamise kvaliteedi kaudu.</t>
  </si>
  <si>
    <t>sh vabaühenduste tunnustamisüritused maakondades</t>
  </si>
  <si>
    <t>Kõikides maakondades toimub vabaühenduste ja kodanikualgatuste tunnustamine igal aastal. Hinnatakse sündmuse sisukuse ja avalikkuse tähelepanu pälvimise kaudu esitatud aruannete alusel. 15 maakonda a 2000 eurot.</t>
  </si>
  <si>
    <t>sh sotsiaalse innovatsiooni kompetentsikeskuse arendamine</t>
  </si>
  <si>
    <t xml:space="preserve">sh Šveitsi Arengu- ja Koostööagentuuri ning Riigi Tugiteenuste Keskuse toetusmeetme „Sotsiaalse kaasatuse toetamine“  lepingu programmikomponendi „Kodanikuühiskonna tugevdamine sotsiaalse innovatsiooni edendamise teel“ tegevuse „Kodanikuühiskonna pädevuse suurendamine, üldsuse teadlikkuse tõstmine ja teabe levitamine sotsiaalse innovatsiooni teemadel“ elluviimine </t>
  </si>
  <si>
    <t>sh Perioodi 2021–2027 ühtekuuluvuspoliitika fondide meede nr 21.4.7.7 „Kodanikuühiskonna mõju suurendamine ja arengu toetamine“</t>
  </si>
  <si>
    <t xml:space="preserve">sh lõimumist edendavate kogukondlike tegevuste toetamine (ESF KUM)
</t>
  </si>
  <si>
    <t>EL Kodanike, võrdõiguslikkuse, õiguste ja väärtuste programmi (CERV) kontaktpunkti tegevus</t>
  </si>
  <si>
    <t>Euroopa Komisjoni Kodanike, võrdõiguslikkuse, õiguste ja väärtuste programmi kontaktpunkt töötab tegevuskava alusel, mis on esitatud taotluses aprillis 2023 Euroopa Komisjonile ja mida Euroopa Komisjon rahastab 50% ulatuses. Tegevuskava katab 2 aasta jooksul tegevusi, kolmel suunal 1) Programmi teemade ja toetusvõimaluste tutvustamine kohalikul, riiklikul ja piirkondlikul tasandil; 2) Temaatiliste huvigruppide (vabaühendused, riigisektor, kohalik omavalitsus, ettevõtlus) koostöö toetamine kohalikul, riiklikul ja piirkondlikul tasandil; 3) Programmi tulemuste levitamine ning CERV programmi nähtavuse ja mõju suurendamine. Aruandlus Euroopa Komisjonile, toimub iga-aastaselt aprillis. Programmi toimimise aeg on aprillist 2023 kuni aprillini 2025. 
Kontaktpunkti peab jõudma aprill 2023 kuni aprill 2025 vähemalt 1600 inimeseni ja osalema infoga või korraldama vähemalt 40 sündmust (sh turundus- ja kommunikatsioonitegevused). Programmi uudiskirjad ilmusid perioodil jaanuar kuni detsember 2023 - 9 korda (CERV infokirjal seisuga 31.12.23 on 1106 kontakti ja neist 953 on tellijad) – infokirjadel oli kokku 2023 aastal 3604 unikaalset avajat.</t>
  </si>
  <si>
    <t xml:space="preserve">sh KÜSKi poolt korraldatavad algatused:   </t>
  </si>
  <si>
    <t>Halduskulud,  sh RTK finantsarvestuse teenus</t>
  </si>
  <si>
    <r>
      <rPr>
        <u/>
        <sz val="11"/>
        <rFont val="Times New Roman"/>
        <family val="1"/>
      </rPr>
      <t>Oodatavad tulemused:</t>
    </r>
    <r>
      <rPr>
        <sz val="11"/>
        <rFont val="Times New Roman"/>
        <family val="1"/>
      </rPr>
      <t xml:space="preserve">
- Eesti elanike kasvanud teadlikkus kodanikuühiskonnast                     - KÜSKi toetuse ja nõustamise tulemusena suureneb inimeste kaasatus kogukondlikesse ettevõtmistesse ja kohaliku elu edendamise algatustesse                                                                                     - kontaktpunktina tegutsemine tõstab KÜSKi teadmisi rahvusvahelistest fondidest, kompetentsi koordineerimisest ja nähtavust rahvusvaheliselt</t>
    </r>
  </si>
  <si>
    <t>KÜSK on viinud ellu taotlusvoorud ja konkursid, teostanud taotluste hindamised. Vabaühendustele, sh KÜSKi taotlejatele ja toetuse saajatele, on korraldatud infopäevi, seminare, arutelusid ja koolitusi. KÜSK on andnud oma tegevusest pidevalt  ülevaadet kodulehel: kysk.ee ja FBlehel: https://www.facebook.com/KodanikuyhiskonnaSihtkapital/. Regulaarselt ca 1 kord kuus saadetavad  KÜSK infokirjad, saadetud KÜSKi infolisti, ca 1600 saajat. KÜSK koordineerib maakondlike vabaühenduste konsultantide teenuse pakkumist, korraldab arutelusid ja regulaarseid koosolekuid, koordineerib mtyabi.ee kodulehe uuendamist ning selle kaudu saadetud küsimustele vastamist. KÜSK teavitab teenusest avalikkust ning edastab iganädalast infokirja vabaühenduste konsultantidele infoga, mis on mõeldud edastamiseks maakondades tegutsevate vabaühendustele.</t>
  </si>
  <si>
    <r>
      <rPr>
        <u/>
        <sz val="11"/>
        <rFont val="Times New Roman"/>
        <family val="1"/>
      </rPr>
      <t>Indikaatorid:</t>
    </r>
    <r>
      <rPr>
        <sz val="11"/>
        <rFont val="Times New Roman"/>
        <family val="1"/>
      </rPr>
      <t xml:space="preserve">
- KÜSKi lai ja kasvav kommunikatsioonitegevus                                  -	 KÜSKi tegevussuundade läbiviimisel kasutatakse ja arendatakse koostööd vabaühenduste ja teiste asutustega                                                                                                                                         </t>
    </r>
  </si>
  <si>
    <t>KOKKU EELARVE 2024, sh RTK finantsarvestuse teenus</t>
  </si>
  <si>
    <t>RTK finantsarvestuse teenus</t>
  </si>
  <si>
    <t xml:space="preserve">Sotsiaalse innovatsiooni (SI) kompetentsikeskuse rahvusvaheline projekt mai 2024- aprill 2027, 26 partnerit neljast riigist. SI kompetentsikeskuse ja võrgustiku edasi arendamine Eestis, SI alaste teadmiste ja kompetentside tõstmine, riikliku SI strateegia väljatöötamine, uuringute läbiviimine, häkatonide korraldamine, teadmiste vahetamine kohalike ja rahvusvaheliste partnerite vahel. </t>
  </si>
  <si>
    <t>Tegevuse periood on 1. juuni 2024 - 31. mai 2028. Ellu viiakse sotsiaalse mõjuga toodete ja teenuste alane nõustamine, sh sisserändajate ja põgenike sotsiaalse kaasatuse toetamise eesmärgil  (sh nõustamisteenus, 2 häkatoni, 2 inkubaatorit); koolitused ja töötoad sotsiaalse innovatsiooni alase teadlikkuse tõstmiseks, sh eri kultuuri- ja keeletaustaga inimeste sotsiaalse kaasatuse toetamiseks (sh koolitusprogramm nõustajatele, sotsiaalse innovatsiooni ja -ettevõtluse alane e-õppe kursus, õppereisid Euroopa piires); ühiskonna teadlikkuse tõstmine sotsiaalsest innovtsioonist (sh taskuhäälingu- ja telesarja tootmine ja levitamine, videoklippide, uudiskirjade jmt loomine ja levitamine); sotsiaalset innovatsiooni toetavate võrgustike tekkimise ja arendamise toetamine (sh koostöövõrgustike arendamine erinevatest tegevustest ja sündmustest koosneva programmi toel; koostöö poliitikakujundajatega; õppereisid Eestis); sotsiaalse innovatsiooni alaste teadmiste ja parimate praktikate kogumine, süstematiseerimine ja levitamine (sh käsiraamatu loomine fookusega sisserändajate lõimumisel, tegevuskava koostamine kodanikuühiskonna pädevuste arendamiseks ja koolitus- ja teavitusmaterjalide ettevalmistamiseks).</t>
  </si>
  <si>
    <t>1. süsteemse kogukonnapõhise laste ja noorte kaasamismudeli arendamine (kodanikuühiskonna järelkasvu tagamine)
1.)	Vabaühenduste nõustamisega tegelevate konsultantide kompetentsi tõstmiseks arenguprogrammi läbiviimine (20 inimest)
2.)	Arenguprogrammi läbiviimise analüüs ja hindamine ning uue, parendatud versiooni loomine. (Mõõdikud : 1 hindamismetoodika ja 1 lähteülesanne)
2. laste ja noortega tegelevate vabaühenduste kaasamis- ja osalemisoskuste tõstmine
3.)	Maakondlike vabaühenduste kompetentsi tõstmise kontseptsiooni välja selgitamine (Mõõdik 15 kohtumist maakondades ja 1 kontseptsioon) 
4.)	 Kontseptsiooni analüüs ning lähteülesande loomine teenusepakkjuja leidmiseks. (Mõõdik 1 lähteülesanne)
5.)	Kogukonnapraktika tööriista arendamine. (Mõõdik: 8 piirkondlikku testimist)
6.)	Laste ja noorte kaasamisteemalised sündmused (Mõõdik: 20 sündmust)</t>
  </si>
  <si>
    <t xml:space="preserve">2024 ja 2025 Kaardistusuuringu (sh ettevalmistustegevused) ehk arenguprogrammi esimene etapp. Kaardistusuuringu tulemusena omab KÜSK tervikvaadet arenguprogrammi väljatöötamiseks ning on välja töötatud programmi tulemuslikkuse ja tõhususe hindamiseks vajalik meetod.
Kaardistuse jätkuna töötab KÜSK välja ja katsetab arenguprogrammi, kaasates vabaühendusi, programmi sihtgrupi esindajaid ja vajalikke eksperte, et tõsta vabaühenduste kaasamisvõimekust.
</t>
  </si>
  <si>
    <t>sh majandamiskulu</t>
  </si>
  <si>
    <t>administeerimiskulud, lähetuskulud, koolituskuud, büroo rendikulu, sõidukute majandamiskulu, info- ja komm.tehnoloogia kulu, muud majandamiskulud</t>
  </si>
  <si>
    <t>sh palgakulu töötajad 238000, nõukogu 33718, hindajad 22482</t>
  </si>
  <si>
    <t>sh palgakulu</t>
  </si>
  <si>
    <r>
      <rPr>
        <sz val="11"/>
        <color rgb="FF000000"/>
        <rFont val="Times New Roman"/>
        <family val="1"/>
      </rPr>
      <t>KÜSKi korraldatavad arendus- ja tugitegevused.             
Sealhulgas: Kodanikupäev 2025, KÜSKi kogemuspäev, KÜSKi suminar, taotlusvoorude tugitegevused (ava- ja lõpuseminarid, infopäevad, koolitused, arengupäevad), juhatuse tellitavad tugitegevused,  koostamine, osalemine kodanikuühiskonna sündmustel.
Kogusumma piires on KÜSKi juhatusel õigus vahendite kasutamist muuta. 
Tulemusi hinnatakse: KÜSK on tellinud või korraldanud asjakohased tugi- ja arendustegevused. Jooksvalt koolituste ja koordineerivate töökoosolekute korraldamine vabaühenduste konsultantidele ja koostöös vabaühendustele tugitegevuste korraldamiseks. KÜSK turundab vabaühenduste konsultantide teenust mtyabi.ee.</t>
    </r>
    <r>
      <rPr>
        <sz val="11"/>
        <rFont val="Times New Roman"/>
        <family val="1"/>
      </rPr>
      <t xml:space="preserve">  ESF-SIM projekti raames toimuvad MAK vabaühenduste konsultantide koolitused 'noorte kaasamine kogukondade tegevustesse'. Jaanuarist septembrini on 8 koolituspäeva.</t>
    </r>
  </si>
  <si>
    <t>Kasutamata eelarve 2024</t>
  </si>
  <si>
    <t>Kokku 2025 ilma 2024 jääkideta</t>
  </si>
  <si>
    <t xml:space="preserve">
*Vahemikus 01.03.2024 - 30.09.2026 viib rakenduspartner ellu kaks programmitsüklit, millest mõlema rahaline maht on 58 500 eurot (kokku 117 000 eurot).
*Esimene programmitsükkel tuleb ellu viia 2024-2025. a. ja see sisaldab: 3 inspiratsioonisündmust; nupukate lahenduste idee-korjet üle-eestiliselt; ideede avalikustamist, hindamist ja tagasisidestamist ning potentsiaalikamate ideede väljaselgitamist; inkubaatorit vähemalt 10le meeskonnale; kokkuvõtvat sündmust ja kommunikatsioonitegevusi.
*Starditoetuse taotlusvoor toimub NULA inkubaatori järgselt, taotlusi saavad esitada erinevatel aastatel NULA inkubaatori läbinud algatused. Toetatud projektide elluviimise abikõlblikkuse periood on 01.04.2025 – 30.09.2026. 
*Toimub antud toetuste kasutamise aruandlus, jälgimine ja kontrollimine. Hinnatakse toetatud projektide elluviimist ja jätkusuutlikkust.</t>
  </si>
  <si>
    <t xml:space="preserve">Kogukonna eestvedaja stipendiumi konkursi korraldamine, infopäevade ja seminaride korraldamine stipendiaatidele ja mentoritele, taotluste hindamine ning konkursi analüüsi koostamine. </t>
  </si>
  <si>
    <t xml:space="preserve">Kodanikuühiskonna innovatsioonifondi fookus on elanikkonnakaitse taseme tõstmisel kogukondades. Siseministeeriumi poolt on kinnitatud üldtingimused ja iga kohaliku omavalitsuse kohta  toetussumma, mille piires selle omavalitsuse territooriumil tegutsevad kogukonnad toetust taotleda saavad. Taotlemise tingimuste, sh tähtaja, ettevalmistamine 2025 aasta I kvartalis. Taotlusvooru avamine, taotluste hindamine ning konkursi analüüsi koostamine.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</si>
</sst>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 _€_-;\-* #,##0.00\ _€_-;_-* &quot;-&quot;??\ _€_-;_-@_-"/>
    <numFmt numFmtId="166" formatCode="#,##0.00;[Red]#,##0.00"/>
  </numFmts>
  <fonts count="16" x14ac:knownFonts="1">
    <font>
      <sz val="11"/>
      <color theme="1"/>
      <name val="Calibri"/>
      <family val="2"/>
      <charset val="186"/>
      <scheme val="minor"/>
    </font>
    <font>
      <sz val="11"/>
      <color theme="1"/>
      <name val="Calibri"/>
      <family val="2"/>
      <charset val="186"/>
      <scheme val="minor"/>
    </font>
    <font>
      <sz val="11"/>
      <color theme="1"/>
      <name val="Times New Roman"/>
      <family val="1"/>
    </font>
    <font>
      <b/>
      <sz val="11"/>
      <name val="Times New Roman"/>
      <family val="1"/>
    </font>
    <font>
      <sz val="11"/>
      <name val="Times New Roman"/>
      <family val="1"/>
    </font>
    <font>
      <u/>
      <sz val="11"/>
      <name val="Times New Roman"/>
      <family val="1"/>
    </font>
    <font>
      <i/>
      <sz val="11"/>
      <name val="Times New Roman"/>
      <family val="1"/>
    </font>
    <font>
      <b/>
      <sz val="14"/>
      <name val="Times New Roman"/>
      <family val="1"/>
    </font>
    <font>
      <b/>
      <sz val="11"/>
      <color rgb="FF00B0F0"/>
      <name val="Times New Roman"/>
      <family val="1"/>
    </font>
    <font>
      <sz val="11"/>
      <color rgb="FFFF0000"/>
      <name val="Times New Roman"/>
      <family val="1"/>
    </font>
    <font>
      <sz val="11"/>
      <color theme="3" tint="0.39997558519241921"/>
      <name val="Times New Roman"/>
      <family val="1"/>
    </font>
    <font>
      <b/>
      <sz val="12"/>
      <name val="Times New Roman"/>
      <family val="1"/>
    </font>
    <font>
      <sz val="12"/>
      <name val="Times New Roman"/>
      <family val="1"/>
    </font>
    <font>
      <sz val="11"/>
      <color rgb="FF000000"/>
      <name val="Times New Roman"/>
      <family val="1"/>
    </font>
    <font>
      <sz val="9"/>
      <color indexed="81"/>
      <name val="Tahoma"/>
      <family val="2"/>
    </font>
    <font>
      <b/>
      <sz val="9"/>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s>
  <cellStyleXfs count="5">
    <xf numFmtId="0" fontId="0"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cellStyleXfs>
  <cellXfs count="112">
    <xf numFmtId="0" fontId="0" fillId="0" borderId="0" xfId="0"/>
    <xf numFmtId="164" fontId="4" fillId="0" borderId="2" xfId="4" applyFont="1" applyFill="1" applyBorder="1" applyAlignment="1">
      <alignment wrapText="1"/>
    </xf>
    <xf numFmtId="164" fontId="4" fillId="0" borderId="3" xfId="4" applyFont="1" applyFill="1" applyBorder="1" applyAlignment="1">
      <alignment wrapText="1"/>
    </xf>
    <xf numFmtId="164" fontId="7" fillId="0" borderId="0" xfId="4" applyFont="1" applyFill="1" applyAlignment="1">
      <alignment horizontal="center" vertical="center"/>
    </xf>
    <xf numFmtId="164" fontId="4" fillId="0" borderId="0" xfId="4" applyFont="1" applyFill="1" applyAlignment="1">
      <alignment horizontal="center" vertical="center"/>
    </xf>
    <xf numFmtId="164" fontId="7" fillId="0" borderId="0" xfId="4" applyFont="1" applyFill="1"/>
    <xf numFmtId="164" fontId="4" fillId="0" borderId="0" xfId="4" applyFont="1" applyFill="1"/>
    <xf numFmtId="164" fontId="4" fillId="0" borderId="0" xfId="4" applyFont="1" applyFill="1" applyAlignment="1">
      <alignment vertical="center"/>
    </xf>
    <xf numFmtId="0" fontId="4" fillId="0" borderId="0" xfId="0" applyFont="1"/>
    <xf numFmtId="0" fontId="4" fillId="0" borderId="3" xfId="0" applyFont="1" applyBorder="1" applyAlignment="1">
      <alignment wrapText="1"/>
    </xf>
    <xf numFmtId="0" fontId="4" fillId="0" borderId="2" xfId="0" applyFont="1" applyBorder="1"/>
    <xf numFmtId="0" fontId="4" fillId="0" borderId="2" xfId="0" applyFont="1" applyBorder="1" applyAlignment="1">
      <alignment vertical="top"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2" fillId="0" borderId="2" xfId="0" applyFont="1" applyBorder="1" applyAlignment="1">
      <alignment vertical="center" wrapText="1"/>
    </xf>
    <xf numFmtId="0" fontId="4" fillId="0" borderId="2" xfId="0" applyFont="1" applyBorder="1" applyAlignment="1">
      <alignment horizontal="left" vertical="center" wrapText="1" indent="1"/>
    </xf>
    <xf numFmtId="0" fontId="4" fillId="0" borderId="4" xfId="0" applyFont="1" applyBorder="1" applyAlignment="1">
      <alignment horizontal="left" vertical="center" wrapText="1"/>
    </xf>
    <xf numFmtId="0" fontId="4" fillId="0" borderId="2" xfId="0" applyFont="1" applyBorder="1" applyAlignment="1">
      <alignment wrapText="1"/>
    </xf>
    <xf numFmtId="49" fontId="4" fillId="0" borderId="2" xfId="0" applyNumberFormat="1" applyFont="1" applyBorder="1" applyAlignment="1">
      <alignment wrapText="1"/>
    </xf>
    <xf numFmtId="165" fontId="4" fillId="0" borderId="0" xfId="0" applyNumberFormat="1" applyFont="1"/>
    <xf numFmtId="166" fontId="3" fillId="0" borderId="0" xfId="0" applyNumberFormat="1" applyFont="1" applyAlignment="1">
      <alignment horizontal="center" vertical="center"/>
    </xf>
    <xf numFmtId="0" fontId="4" fillId="0" borderId="2" xfId="0" applyFont="1" applyBorder="1" applyAlignment="1">
      <alignment horizontal="left" wrapText="1"/>
    </xf>
    <xf numFmtId="0" fontId="3" fillId="0" borderId="2" xfId="0" applyFont="1" applyBorder="1" applyAlignment="1">
      <alignment vertical="center" wrapText="1"/>
    </xf>
    <xf numFmtId="165" fontId="4" fillId="0" borderId="2" xfId="0" applyNumberFormat="1" applyFont="1" applyBorder="1" applyAlignment="1">
      <alignment wrapText="1"/>
    </xf>
    <xf numFmtId="49" fontId="7" fillId="0" borderId="0" xfId="0" applyNumberFormat="1" applyFont="1" applyAlignment="1">
      <alignment wrapText="1"/>
    </xf>
    <xf numFmtId="0" fontId="4" fillId="0" borderId="0" xfId="0" applyFont="1" applyAlignment="1">
      <alignment horizontal="right" vertical="center"/>
    </xf>
    <xf numFmtId="0" fontId="4" fillId="0" borderId="0" xfId="0" applyFont="1" applyAlignment="1">
      <alignment vertical="center"/>
    </xf>
    <xf numFmtId="164" fontId="3" fillId="2" borderId="3" xfId="4" applyFont="1" applyFill="1" applyBorder="1" applyAlignment="1">
      <alignment vertical="center"/>
    </xf>
    <xf numFmtId="0" fontId="4" fillId="2" borderId="0" xfId="0" applyFont="1" applyFill="1"/>
    <xf numFmtId="0" fontId="3" fillId="2" borderId="7" xfId="0" applyFont="1" applyFill="1" applyBorder="1" applyAlignment="1">
      <alignment vertical="center" wrapText="1"/>
    </xf>
    <xf numFmtId="164" fontId="4" fillId="0" borderId="0" xfId="4" applyFont="1" applyFill="1" applyBorder="1" applyAlignment="1">
      <alignment horizontal="right"/>
    </xf>
    <xf numFmtId="0" fontId="4" fillId="0" borderId="2" xfId="1" applyNumberFormat="1" applyFont="1" applyFill="1" applyBorder="1" applyAlignment="1">
      <alignment horizontal="left" vertical="center" wrapText="1"/>
    </xf>
    <xf numFmtId="0" fontId="4" fillId="0" borderId="2" xfId="0" applyFont="1" applyBorder="1" applyAlignment="1">
      <alignment horizontal="left" vertical="top" wrapText="1"/>
    </xf>
    <xf numFmtId="0" fontId="3" fillId="2" borderId="8" xfId="0" applyFont="1" applyFill="1" applyBorder="1" applyAlignment="1">
      <alignment vertical="center" wrapText="1"/>
    </xf>
    <xf numFmtId="0" fontId="11" fillId="0" borderId="7" xfId="0" applyFont="1" applyBorder="1" applyAlignment="1">
      <alignment horizontal="left" vertical="center" wrapText="1"/>
    </xf>
    <xf numFmtId="164" fontId="11" fillId="0" borderId="7" xfId="4" applyFont="1" applyFill="1" applyBorder="1" applyAlignment="1">
      <alignment horizontal="center" vertical="center" wrapText="1"/>
    </xf>
    <xf numFmtId="49" fontId="11" fillId="0" borderId="1" xfId="0" applyNumberFormat="1" applyFont="1" applyBorder="1" applyAlignment="1">
      <alignment horizontal="center" vertical="center"/>
    </xf>
    <xf numFmtId="0" fontId="12" fillId="0" borderId="0" xfId="0" applyFont="1"/>
    <xf numFmtId="164" fontId="4" fillId="2" borderId="2" xfId="0" applyNumberFormat="1" applyFont="1" applyFill="1" applyBorder="1"/>
    <xf numFmtId="164" fontId="4" fillId="2" borderId="3" xfId="0" applyNumberFormat="1" applyFont="1" applyFill="1" applyBorder="1"/>
    <xf numFmtId="0" fontId="4" fillId="0" borderId="0" xfId="0" applyFont="1" applyAlignment="1">
      <alignment horizontal="left" vertical="center" wrapText="1" indent="1"/>
    </xf>
    <xf numFmtId="0" fontId="4" fillId="0" borderId="5" xfId="0" applyFont="1" applyBorder="1" applyAlignment="1">
      <alignment wrapText="1"/>
    </xf>
    <xf numFmtId="0" fontId="4" fillId="0" borderId="3" xfId="0" applyFont="1" applyBorder="1" applyAlignment="1">
      <alignment vertical="center" wrapText="1"/>
    </xf>
    <xf numFmtId="49" fontId="13" fillId="0" borderId="2" xfId="0" applyNumberFormat="1" applyFont="1" applyBorder="1" applyAlignment="1">
      <alignment vertical="top" wrapText="1"/>
    </xf>
    <xf numFmtId="0" fontId="4" fillId="0" borderId="4" xfId="0" applyFont="1" applyBorder="1" applyAlignment="1">
      <alignment horizontal="left" vertical="top" wrapText="1"/>
    </xf>
    <xf numFmtId="0" fontId="4" fillId="0" borderId="4" xfId="0" applyFont="1" applyBorder="1" applyAlignment="1">
      <alignment vertical="top" wrapText="1"/>
    </xf>
    <xf numFmtId="0" fontId="4" fillId="0" borderId="2" xfId="0" applyFont="1" applyBorder="1" applyAlignment="1">
      <alignment horizontal="left" vertical="top" wrapText="1" indent="1"/>
    </xf>
    <xf numFmtId="0" fontId="4" fillId="3" borderId="0" xfId="0" applyFont="1" applyFill="1"/>
    <xf numFmtId="0" fontId="12" fillId="3" borderId="0" xfId="0" applyFont="1" applyFill="1"/>
    <xf numFmtId="165" fontId="4" fillId="3" borderId="0" xfId="0" applyNumberFormat="1" applyFont="1" applyFill="1" applyAlignment="1">
      <alignment wrapText="1"/>
    </xf>
    <xf numFmtId="0" fontId="9" fillId="3" borderId="0" xfId="0" applyFont="1" applyFill="1" applyAlignment="1">
      <alignment wrapText="1"/>
    </xf>
    <xf numFmtId="165" fontId="4" fillId="3" borderId="0" xfId="0" applyNumberFormat="1" applyFont="1" applyFill="1"/>
    <xf numFmtId="166" fontId="3" fillId="3" borderId="0" xfId="0" applyNumberFormat="1" applyFont="1" applyFill="1" applyAlignment="1">
      <alignment horizontal="center" vertical="center"/>
    </xf>
    <xf numFmtId="49" fontId="4" fillId="0" borderId="3" xfId="0" applyNumberFormat="1" applyFont="1" applyBorder="1" applyAlignment="1">
      <alignment horizontal="left" vertical="top" wrapText="1"/>
    </xf>
    <xf numFmtId="0" fontId="4" fillId="0" borderId="2" xfId="1" applyNumberFormat="1" applyFont="1" applyFill="1" applyBorder="1" applyAlignment="1">
      <alignment horizontal="left" wrapText="1"/>
    </xf>
    <xf numFmtId="164" fontId="4" fillId="3" borderId="2" xfId="0" applyNumberFormat="1" applyFont="1" applyFill="1" applyBorder="1"/>
    <xf numFmtId="0" fontId="11" fillId="3" borderId="0" xfId="0" applyFont="1" applyFill="1" applyAlignment="1">
      <alignment horizontal="center" vertical="center"/>
    </xf>
    <xf numFmtId="0" fontId="2" fillId="3" borderId="0" xfId="0" applyFont="1" applyFill="1" applyAlignment="1">
      <alignment horizontal="center" vertical="center" wrapText="1"/>
    </xf>
    <xf numFmtId="49" fontId="6" fillId="3" borderId="0" xfId="0" applyNumberFormat="1" applyFont="1" applyFill="1" applyAlignment="1">
      <alignment wrapText="1"/>
    </xf>
    <xf numFmtId="0" fontId="6" fillId="3" borderId="0" xfId="0" applyFont="1" applyFill="1" applyAlignment="1">
      <alignment wrapText="1"/>
    </xf>
    <xf numFmtId="0" fontId="10" fillId="3" borderId="0" xfId="0" applyFont="1" applyFill="1" applyAlignment="1">
      <alignment vertical="center" wrapText="1"/>
    </xf>
    <xf numFmtId="49" fontId="10" fillId="3" borderId="0" xfId="0" applyNumberFormat="1" applyFont="1" applyFill="1" applyAlignment="1">
      <alignment wrapText="1"/>
    </xf>
    <xf numFmtId="0" fontId="10" fillId="3" borderId="0" xfId="0" applyFont="1" applyFill="1" applyAlignment="1">
      <alignment wrapText="1"/>
    </xf>
    <xf numFmtId="0" fontId="4" fillId="3" borderId="0" xfId="0" applyFont="1" applyFill="1" applyAlignment="1">
      <alignment wrapText="1"/>
    </xf>
    <xf numFmtId="0" fontId="8" fillId="3" borderId="0" xfId="0" applyFont="1" applyFill="1"/>
    <xf numFmtId="0" fontId="4" fillId="3" borderId="0" xfId="0" applyFont="1" applyFill="1" applyAlignment="1">
      <alignment vertical="center"/>
    </xf>
    <xf numFmtId="0" fontId="11" fillId="2" borderId="0" xfId="0" applyFont="1" applyFill="1" applyAlignment="1">
      <alignment vertical="center" wrapText="1"/>
    </xf>
    <xf numFmtId="164" fontId="11" fillId="2" borderId="3" xfId="4" applyFont="1" applyFill="1" applyBorder="1" applyAlignment="1">
      <alignment vertical="center"/>
    </xf>
    <xf numFmtId="0" fontId="12" fillId="0" borderId="3" xfId="0" applyFont="1" applyBorder="1" applyAlignment="1">
      <alignment wrapText="1"/>
    </xf>
    <xf numFmtId="164" fontId="12" fillId="0" borderId="3" xfId="4" applyFont="1" applyFill="1" applyBorder="1" applyAlignment="1">
      <alignment wrapText="1"/>
    </xf>
    <xf numFmtId="0" fontId="12" fillId="0" borderId="2" xfId="0" applyFont="1" applyBorder="1" applyAlignment="1">
      <alignment vertical="top" wrapText="1"/>
    </xf>
    <xf numFmtId="164" fontId="12" fillId="0" borderId="2" xfId="4" applyFont="1" applyFill="1" applyBorder="1" applyAlignment="1">
      <alignment wrapText="1"/>
    </xf>
    <xf numFmtId="164" fontId="12" fillId="3" borderId="2" xfId="4" applyFont="1" applyFill="1" applyBorder="1" applyAlignment="1">
      <alignment vertical="center" wrapText="1"/>
    </xf>
    <xf numFmtId="164" fontId="12" fillId="3" borderId="2" xfId="4" applyFont="1" applyFill="1" applyBorder="1" applyAlignment="1">
      <alignment horizontal="left" vertical="center" wrapText="1"/>
    </xf>
    <xf numFmtId="164" fontId="12" fillId="0" borderId="2" xfId="4" applyFont="1" applyFill="1" applyBorder="1" applyAlignment="1">
      <alignment vertical="center" wrapText="1"/>
    </xf>
    <xf numFmtId="164" fontId="11" fillId="0" borderId="2" xfId="4" applyFont="1" applyFill="1" applyBorder="1" applyAlignment="1">
      <alignment horizontal="left" vertical="center" wrapText="1"/>
    </xf>
    <xf numFmtId="164" fontId="12" fillId="0" borderId="2" xfId="4" applyFont="1" applyFill="1" applyBorder="1" applyAlignment="1">
      <alignment horizontal="left" vertical="center" wrapText="1"/>
    </xf>
    <xf numFmtId="164" fontId="12" fillId="0" borderId="2" xfId="4" applyFont="1" applyFill="1" applyBorder="1" applyAlignment="1">
      <alignment horizontal="left" vertical="center" wrapText="1" indent="1"/>
    </xf>
    <xf numFmtId="164" fontId="12" fillId="0" borderId="2" xfId="4" applyFont="1" applyFill="1" applyBorder="1" applyAlignment="1">
      <alignment horizontal="center" vertical="center" wrapText="1"/>
    </xf>
    <xf numFmtId="164" fontId="12" fillId="0" borderId="0" xfId="4" applyFont="1" applyFill="1" applyAlignment="1">
      <alignment vertical="center"/>
    </xf>
    <xf numFmtId="164" fontId="11" fillId="2" borderId="2" xfId="4" applyFont="1" applyFill="1" applyBorder="1" applyAlignment="1">
      <alignment vertical="center"/>
    </xf>
    <xf numFmtId="0" fontId="12" fillId="0" borderId="5" xfId="0" applyFont="1" applyBorder="1" applyAlignment="1">
      <alignment wrapText="1"/>
    </xf>
    <xf numFmtId="164" fontId="12" fillId="0" borderId="2" xfId="4" applyFont="1" applyFill="1" applyBorder="1" applyAlignment="1">
      <alignment horizontal="center" vertical="center"/>
    </xf>
    <xf numFmtId="164" fontId="11" fillId="2" borderId="2" xfId="4" applyFont="1" applyFill="1" applyBorder="1" applyAlignment="1">
      <alignment horizontal="center" vertical="center" wrapText="1"/>
    </xf>
    <xf numFmtId="164" fontId="11" fillId="2" borderId="5" xfId="4" applyFont="1" applyFill="1" applyBorder="1" applyAlignment="1">
      <alignment horizontal="center" vertical="center" wrapText="1"/>
    </xf>
    <xf numFmtId="164" fontId="12" fillId="0" borderId="2" xfId="4" applyFont="1" applyFill="1" applyBorder="1" applyAlignment="1">
      <alignment horizontal="left" wrapText="1"/>
    </xf>
    <xf numFmtId="164" fontId="11" fillId="0" borderId="2" xfId="4" applyFont="1" applyFill="1" applyBorder="1" applyAlignment="1">
      <alignment horizontal="center" vertical="center" wrapText="1"/>
    </xf>
    <xf numFmtId="49" fontId="11" fillId="0" borderId="0" xfId="0" applyNumberFormat="1" applyFont="1" applyAlignment="1">
      <alignment wrapText="1"/>
    </xf>
    <xf numFmtId="164" fontId="11" fillId="0" borderId="0" xfId="4" applyFont="1" applyFill="1" applyAlignment="1">
      <alignment horizontal="center" vertical="center"/>
    </xf>
    <xf numFmtId="0" fontId="12" fillId="0" borderId="0" xfId="0" applyFont="1" applyAlignment="1">
      <alignment horizontal="right" vertical="center"/>
    </xf>
    <xf numFmtId="164" fontId="12" fillId="0" borderId="0" xfId="4" applyFont="1" applyFill="1" applyAlignment="1">
      <alignment horizontal="center" vertical="center"/>
    </xf>
    <xf numFmtId="164" fontId="12" fillId="3" borderId="2" xfId="4" applyFont="1" applyFill="1" applyBorder="1" applyAlignment="1">
      <alignment horizontal="left" vertical="center" wrapText="1" indent="1"/>
    </xf>
    <xf numFmtId="164" fontId="12" fillId="3" borderId="5" xfId="4" applyFont="1" applyFill="1" applyBorder="1" applyAlignment="1">
      <alignment horizontal="center" vertical="center"/>
    </xf>
    <xf numFmtId="164" fontId="12" fillId="0" borderId="2" xfId="4" applyFont="1" applyBorder="1" applyAlignment="1">
      <alignment horizontal="center" vertical="center" wrapText="1"/>
    </xf>
    <xf numFmtId="164" fontId="12" fillId="0" borderId="4" xfId="4" applyFont="1" applyBorder="1" applyAlignment="1">
      <alignment horizontal="center" vertical="center" wrapText="1"/>
    </xf>
    <xf numFmtId="164" fontId="11" fillId="2" borderId="0" xfId="4" applyFont="1" applyFill="1" applyBorder="1" applyAlignment="1">
      <alignment horizontal="center" vertical="center" wrapText="1"/>
    </xf>
    <xf numFmtId="164" fontId="12" fillId="0" borderId="3" xfId="4" applyFont="1" applyBorder="1" applyAlignment="1">
      <alignment horizontal="center" wrapText="1"/>
    </xf>
    <xf numFmtId="164" fontId="12" fillId="0" borderId="2" xfId="4" applyFont="1" applyBorder="1" applyAlignment="1">
      <alignment horizontal="center" wrapText="1"/>
    </xf>
    <xf numFmtId="164" fontId="12" fillId="0" borderId="2" xfId="4" applyFont="1" applyBorder="1" applyAlignment="1">
      <alignment horizontal="center" vertical="top" wrapText="1"/>
    </xf>
    <xf numFmtId="164" fontId="12" fillId="0" borderId="5" xfId="4" applyFont="1" applyBorder="1" applyAlignment="1">
      <alignment horizontal="center" wrapText="1"/>
    </xf>
    <xf numFmtId="164" fontId="12" fillId="0" borderId="0" xfId="4" applyFont="1" applyAlignment="1">
      <alignment horizontal="center" vertical="center" wrapText="1"/>
    </xf>
    <xf numFmtId="164" fontId="12" fillId="0" borderId="2" xfId="4" applyFont="1" applyFill="1" applyBorder="1" applyAlignment="1">
      <alignment horizontal="center" wrapText="1"/>
    </xf>
    <xf numFmtId="164" fontId="11" fillId="0" borderId="2" xfId="4" applyFont="1" applyBorder="1" applyAlignment="1">
      <alignment horizontal="center" vertical="center" wrapText="1"/>
    </xf>
    <xf numFmtId="164" fontId="12" fillId="3" borderId="4" xfId="4" applyFont="1" applyFill="1" applyBorder="1" applyAlignment="1">
      <alignment horizontal="left" vertical="center" wrapText="1"/>
    </xf>
    <xf numFmtId="49" fontId="13" fillId="0" borderId="2" xfId="0" applyNumberFormat="1" applyFont="1" applyBorder="1" applyAlignment="1">
      <alignment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cellXfs>
  <cellStyles count="5">
    <cellStyle name="Comma 4" xfId="2" xr:uid="{00000000-0005-0000-0000-000001000000}"/>
    <cellStyle name="Koma" xfId="1" builtinId="3"/>
    <cellStyle name="Normaallaad" xfId="0" builtinId="0"/>
    <cellStyle name="Normal 4" xfId="3" xr:uid="{00000000-0005-0000-0000-000003000000}"/>
    <cellStyle name="Valuuta"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53"/>
  <sheetViews>
    <sheetView tabSelected="1" zoomScale="91" zoomScaleNormal="91" workbookViewId="0">
      <pane ySplit="1" topLeftCell="A2" activePane="bottomLeft" state="frozen"/>
      <selection pane="bottomLeft" activeCell="F7" sqref="F7"/>
    </sheetView>
  </sheetViews>
  <sheetFormatPr defaultColWidth="8.5546875" defaultRowHeight="13.8" x14ac:dyDescent="0.25"/>
  <cols>
    <col min="1" max="1" width="57.44140625" style="26" customWidth="1"/>
    <col min="2" max="2" width="21.6640625" style="26" customWidth="1"/>
    <col min="3" max="3" width="17.6640625" style="7" customWidth="1"/>
    <col min="4" max="5" width="17.44140625" style="7" customWidth="1"/>
    <col min="6" max="6" width="91.44140625" style="8" customWidth="1"/>
    <col min="7" max="7" width="54.5546875" style="47" customWidth="1"/>
    <col min="8" max="8" width="31.44140625" style="47" customWidth="1"/>
    <col min="9" max="18" width="8.5546875" style="47"/>
    <col min="19" max="16384" width="8.5546875" style="8"/>
  </cols>
  <sheetData>
    <row r="1" spans="1:18" s="37" customFormat="1" ht="48.6" customHeight="1" thickBot="1" x14ac:dyDescent="0.35">
      <c r="A1" s="34" t="s">
        <v>0</v>
      </c>
      <c r="B1" s="34" t="s">
        <v>52</v>
      </c>
      <c r="C1" s="35" t="s">
        <v>1</v>
      </c>
      <c r="D1" s="35" t="s">
        <v>2</v>
      </c>
      <c r="E1" s="35" t="s">
        <v>53</v>
      </c>
      <c r="F1" s="36" t="s">
        <v>3</v>
      </c>
      <c r="G1" s="56" t="s">
        <v>4</v>
      </c>
      <c r="H1" s="48"/>
      <c r="I1" s="48"/>
      <c r="J1" s="48"/>
      <c r="K1" s="48"/>
      <c r="L1" s="48"/>
      <c r="M1" s="48"/>
      <c r="N1" s="48"/>
      <c r="O1" s="48"/>
      <c r="P1" s="48"/>
      <c r="Q1" s="48"/>
      <c r="R1" s="48"/>
    </row>
    <row r="2" spans="1:18" s="28" customFormat="1" ht="16.2" thickBot="1" x14ac:dyDescent="0.3">
      <c r="A2" s="33" t="s">
        <v>5</v>
      </c>
      <c r="B2" s="66"/>
      <c r="C2" s="67">
        <f>C6+C5+C8+C9</f>
        <v>670000</v>
      </c>
      <c r="D2" s="67">
        <f t="shared" ref="D2" si="0">D6+D5+D8+D9</f>
        <v>0</v>
      </c>
      <c r="E2" s="27"/>
      <c r="F2" s="39"/>
      <c r="G2" s="47"/>
      <c r="H2" s="47"/>
      <c r="I2" s="47"/>
      <c r="J2" s="47"/>
      <c r="K2" s="47"/>
      <c r="L2" s="47"/>
      <c r="M2" s="47"/>
      <c r="N2" s="47"/>
      <c r="O2" s="47"/>
      <c r="P2" s="47"/>
      <c r="Q2" s="47"/>
      <c r="R2" s="47"/>
    </row>
    <row r="3" spans="1:18" ht="55.8" customHeight="1" x14ac:dyDescent="0.3">
      <c r="A3" s="9" t="s">
        <v>6</v>
      </c>
      <c r="B3" s="68"/>
      <c r="C3" s="69"/>
      <c r="D3" s="69"/>
      <c r="E3" s="2"/>
      <c r="F3" s="10"/>
    </row>
    <row r="4" spans="1:18" ht="12.6" customHeight="1" x14ac:dyDescent="0.3">
      <c r="A4" s="11" t="s">
        <v>7</v>
      </c>
      <c r="B4" s="70"/>
      <c r="C4" s="71"/>
      <c r="D4" s="71"/>
      <c r="E4" s="1"/>
      <c r="F4" s="10"/>
    </row>
    <row r="5" spans="1:18" ht="30" customHeight="1" x14ac:dyDescent="0.25">
      <c r="A5" s="12" t="s">
        <v>8</v>
      </c>
      <c r="B5" s="93">
        <f>25997.74+7336.46</f>
        <v>33334.200000000004</v>
      </c>
      <c r="C5" s="72">
        <v>100000</v>
      </c>
      <c r="D5" s="73"/>
      <c r="E5" s="103">
        <f>C5+D5</f>
        <v>100000</v>
      </c>
      <c r="F5" s="108" t="s">
        <v>9</v>
      </c>
    </row>
    <row r="6" spans="1:18" ht="117" customHeight="1" x14ac:dyDescent="0.25">
      <c r="A6" s="12" t="s">
        <v>10</v>
      </c>
      <c r="B6" s="93">
        <v>3491.23</v>
      </c>
      <c r="C6" s="74">
        <v>365000</v>
      </c>
      <c r="D6" s="75"/>
      <c r="E6" s="103">
        <f t="shared" ref="E6:E33" si="1">C6+D6</f>
        <v>365000</v>
      </c>
      <c r="F6" s="109"/>
      <c r="H6" s="49"/>
    </row>
    <row r="7" spans="1:18" ht="30" customHeight="1" x14ac:dyDescent="0.25">
      <c r="A7" s="12" t="s">
        <v>11</v>
      </c>
      <c r="B7" s="93"/>
      <c r="C7" s="74"/>
      <c r="D7" s="75"/>
      <c r="E7" s="103">
        <f t="shared" si="1"/>
        <v>0</v>
      </c>
      <c r="F7" s="42" t="s">
        <v>12</v>
      </c>
      <c r="H7" s="49"/>
    </row>
    <row r="8" spans="1:18" ht="177" customHeight="1" x14ac:dyDescent="0.25">
      <c r="A8" s="15" t="s">
        <v>13</v>
      </c>
      <c r="B8" s="93"/>
      <c r="C8" s="76">
        <v>105000</v>
      </c>
      <c r="D8" s="76"/>
      <c r="E8" s="103">
        <f t="shared" si="1"/>
        <v>105000</v>
      </c>
      <c r="F8" s="13" t="s">
        <v>54</v>
      </c>
      <c r="H8" s="50"/>
    </row>
    <row r="9" spans="1:18" ht="61.5" customHeight="1" x14ac:dyDescent="0.25">
      <c r="A9" s="15" t="s">
        <v>14</v>
      </c>
      <c r="B9" s="93"/>
      <c r="C9" s="77">
        <v>100000</v>
      </c>
      <c r="D9" s="76"/>
      <c r="E9" s="103">
        <f t="shared" si="1"/>
        <v>100000</v>
      </c>
      <c r="F9" s="105" t="s">
        <v>15</v>
      </c>
    </row>
    <row r="10" spans="1:18" ht="15" customHeight="1" x14ac:dyDescent="0.25">
      <c r="A10" s="15" t="s">
        <v>16</v>
      </c>
      <c r="B10" s="93"/>
      <c r="C10" s="78"/>
      <c r="D10" s="79"/>
      <c r="E10" s="103">
        <f t="shared" si="1"/>
        <v>0</v>
      </c>
      <c r="F10" s="106"/>
      <c r="G10" s="57"/>
    </row>
    <row r="11" spans="1:18" ht="42" customHeight="1" thickBot="1" x14ac:dyDescent="0.3">
      <c r="A11" s="16" t="s">
        <v>17</v>
      </c>
      <c r="B11" s="94"/>
      <c r="C11" s="78"/>
      <c r="D11" s="79"/>
      <c r="E11" s="103">
        <f t="shared" si="1"/>
        <v>0</v>
      </c>
      <c r="F11" s="107"/>
    </row>
    <row r="12" spans="1:18" s="28" customFormat="1" ht="36" customHeight="1" thickBot="1" x14ac:dyDescent="0.3">
      <c r="A12" s="29" t="s">
        <v>18</v>
      </c>
      <c r="B12" s="95"/>
      <c r="C12" s="80">
        <f>C15+C16</f>
        <v>942821</v>
      </c>
      <c r="D12" s="80">
        <f t="shared" ref="D12" si="2">D15+D16</f>
        <v>0</v>
      </c>
      <c r="E12" s="103">
        <f t="shared" si="1"/>
        <v>942821</v>
      </c>
      <c r="F12" s="38"/>
      <c r="G12" s="47"/>
      <c r="H12" s="47"/>
      <c r="I12" s="47"/>
      <c r="J12" s="47"/>
      <c r="K12" s="47"/>
      <c r="L12" s="47"/>
      <c r="M12" s="47"/>
      <c r="N12" s="47"/>
      <c r="O12" s="47"/>
      <c r="P12" s="47"/>
      <c r="Q12" s="47"/>
      <c r="R12" s="47"/>
    </row>
    <row r="13" spans="1:18" ht="43.8" customHeight="1" x14ac:dyDescent="0.3">
      <c r="A13" s="9" t="s">
        <v>19</v>
      </c>
      <c r="B13" s="96"/>
      <c r="C13" s="69"/>
      <c r="D13" s="69"/>
      <c r="E13" s="103">
        <f t="shared" si="1"/>
        <v>0</v>
      </c>
      <c r="F13" s="10"/>
    </row>
    <row r="14" spans="1:18" ht="85.2" customHeight="1" x14ac:dyDescent="0.3">
      <c r="A14" s="17" t="s">
        <v>20</v>
      </c>
      <c r="B14" s="97"/>
      <c r="C14" s="71"/>
      <c r="D14" s="71"/>
      <c r="E14" s="103">
        <f t="shared" si="1"/>
        <v>0</v>
      </c>
      <c r="F14" s="10"/>
    </row>
    <row r="15" spans="1:18" ht="59.25" customHeight="1" x14ac:dyDescent="0.25">
      <c r="A15" s="12" t="s">
        <v>21</v>
      </c>
      <c r="B15" s="93"/>
      <c r="C15" s="74">
        <v>165000</v>
      </c>
      <c r="D15" s="76"/>
      <c r="E15" s="103">
        <f t="shared" si="1"/>
        <v>165000</v>
      </c>
      <c r="F15" s="104" t="s">
        <v>55</v>
      </c>
      <c r="G15" s="58"/>
    </row>
    <row r="16" spans="1:18" ht="84" customHeight="1" thickBot="1" x14ac:dyDescent="0.3">
      <c r="A16" s="12" t="s">
        <v>22</v>
      </c>
      <c r="B16" s="93">
        <f>216093.08+28932.11</f>
        <v>245025.19</v>
      </c>
      <c r="C16" s="74">
        <v>777821</v>
      </c>
      <c r="D16" s="76"/>
      <c r="E16" s="103">
        <f t="shared" si="1"/>
        <v>777821</v>
      </c>
      <c r="F16" s="43" t="s">
        <v>56</v>
      </c>
      <c r="G16" s="59"/>
      <c r="H16" s="51"/>
    </row>
    <row r="17" spans="1:18" s="28" customFormat="1" ht="39" customHeight="1" thickBot="1" x14ac:dyDescent="0.3">
      <c r="A17" s="29" t="s">
        <v>23</v>
      </c>
      <c r="B17" s="95"/>
      <c r="C17" s="80">
        <f>C20+C21+C22+C27+C26</f>
        <v>662182</v>
      </c>
      <c r="D17" s="80">
        <f>D20+D21+D22+D27+D23+D24+D25+D26</f>
        <v>960352.65</v>
      </c>
      <c r="E17" s="103">
        <f t="shared" si="1"/>
        <v>1622534.65</v>
      </c>
      <c r="F17" s="38"/>
      <c r="G17" s="47"/>
      <c r="H17" s="51"/>
      <c r="I17" s="47"/>
      <c r="J17" s="47"/>
      <c r="K17" s="47"/>
      <c r="L17" s="47"/>
      <c r="M17" s="47"/>
      <c r="N17" s="47"/>
      <c r="O17" s="47"/>
      <c r="P17" s="47"/>
      <c r="Q17" s="47"/>
      <c r="R17" s="47"/>
    </row>
    <row r="18" spans="1:18" ht="17.399999999999999" customHeight="1" x14ac:dyDescent="0.3">
      <c r="A18" s="9" t="s">
        <v>24</v>
      </c>
      <c r="B18" s="96"/>
      <c r="C18" s="69"/>
      <c r="D18" s="69"/>
      <c r="E18" s="103">
        <f t="shared" si="1"/>
        <v>0</v>
      </c>
      <c r="F18" s="10"/>
    </row>
    <row r="19" spans="1:18" ht="17.399999999999999" customHeight="1" x14ac:dyDescent="0.3">
      <c r="A19" s="17" t="s">
        <v>25</v>
      </c>
      <c r="B19" s="97"/>
      <c r="C19" s="71"/>
      <c r="D19" s="71"/>
      <c r="E19" s="103">
        <f t="shared" si="1"/>
        <v>0</v>
      </c>
      <c r="F19" s="10"/>
    </row>
    <row r="20" spans="1:18" ht="75.75" customHeight="1" x14ac:dyDescent="0.25">
      <c r="A20" s="15" t="s">
        <v>26</v>
      </c>
      <c r="B20" s="93"/>
      <c r="C20" s="74">
        <v>577582</v>
      </c>
      <c r="D20" s="77"/>
      <c r="E20" s="103">
        <f t="shared" si="1"/>
        <v>577582</v>
      </c>
      <c r="F20" s="14" t="s">
        <v>27</v>
      </c>
      <c r="G20" s="60"/>
    </row>
    <row r="21" spans="1:18" ht="66.75" customHeight="1" x14ac:dyDescent="0.25">
      <c r="A21" s="15" t="s">
        <v>28</v>
      </c>
      <c r="B21" s="93">
        <v>2000</v>
      </c>
      <c r="C21" s="74">
        <v>30000</v>
      </c>
      <c r="D21" s="77"/>
      <c r="E21" s="103">
        <f t="shared" si="1"/>
        <v>30000</v>
      </c>
      <c r="F21" s="18" t="s">
        <v>29</v>
      </c>
      <c r="G21" s="61"/>
    </row>
    <row r="22" spans="1:18" s="20" customFormat="1" ht="65.25" customHeight="1" x14ac:dyDescent="0.25">
      <c r="A22" s="15" t="s">
        <v>30</v>
      </c>
      <c r="B22" s="93"/>
      <c r="C22" s="72">
        <v>5600</v>
      </c>
      <c r="D22" s="77">
        <v>22400</v>
      </c>
      <c r="E22" s="103">
        <f t="shared" si="1"/>
        <v>28000</v>
      </c>
      <c r="F22" s="11" t="s">
        <v>43</v>
      </c>
      <c r="G22" s="62"/>
      <c r="H22" s="52"/>
      <c r="I22" s="52"/>
      <c r="J22" s="52"/>
      <c r="K22" s="52"/>
      <c r="L22" s="52"/>
      <c r="M22" s="52"/>
      <c r="N22" s="52"/>
      <c r="O22" s="52"/>
      <c r="P22" s="52"/>
      <c r="Q22" s="52"/>
      <c r="R22" s="52"/>
    </row>
    <row r="23" spans="1:18" s="20" customFormat="1" ht="192" customHeight="1" x14ac:dyDescent="0.25">
      <c r="A23" s="46" t="s">
        <v>31</v>
      </c>
      <c r="B23" s="98"/>
      <c r="C23" s="74"/>
      <c r="D23" s="91">
        <v>358367.65</v>
      </c>
      <c r="E23" s="103">
        <f t="shared" si="1"/>
        <v>358367.65</v>
      </c>
      <c r="F23" s="45" t="s">
        <v>44</v>
      </c>
      <c r="G23" s="62"/>
      <c r="H23" s="52"/>
      <c r="I23" s="52"/>
      <c r="J23" s="52"/>
      <c r="K23" s="52"/>
      <c r="L23" s="52"/>
      <c r="M23" s="52"/>
      <c r="N23" s="52"/>
      <c r="O23" s="52"/>
      <c r="P23" s="52"/>
      <c r="Q23" s="52"/>
      <c r="R23" s="52"/>
    </row>
    <row r="24" spans="1:18" s="20" customFormat="1" ht="215.25" customHeight="1" x14ac:dyDescent="0.3">
      <c r="A24" s="17" t="s">
        <v>32</v>
      </c>
      <c r="B24" s="99"/>
      <c r="C24" s="81"/>
      <c r="D24" s="92">
        <v>384451</v>
      </c>
      <c r="E24" s="103">
        <f t="shared" si="1"/>
        <v>384451</v>
      </c>
      <c r="F24" s="41" t="s">
        <v>45</v>
      </c>
      <c r="G24" s="47"/>
      <c r="H24" s="47"/>
      <c r="I24" s="52"/>
      <c r="J24" s="52"/>
      <c r="K24" s="52"/>
      <c r="L24" s="52"/>
      <c r="M24" s="52"/>
      <c r="N24" s="52"/>
      <c r="O24" s="52"/>
      <c r="P24" s="52"/>
      <c r="Q24" s="52"/>
      <c r="R24" s="52"/>
    </row>
    <row r="25" spans="1:18" s="20" customFormat="1" ht="88.5" customHeight="1" x14ac:dyDescent="0.25">
      <c r="A25" s="40" t="s">
        <v>33</v>
      </c>
      <c r="B25" s="100"/>
      <c r="C25" s="74"/>
      <c r="D25" s="92">
        <v>110134</v>
      </c>
      <c r="E25" s="103">
        <f t="shared" si="1"/>
        <v>110134</v>
      </c>
      <c r="F25" s="32" t="s">
        <v>46</v>
      </c>
      <c r="G25" s="47"/>
      <c r="H25" s="47"/>
      <c r="I25" s="52"/>
      <c r="J25" s="52"/>
      <c r="K25" s="52"/>
      <c r="L25" s="52"/>
      <c r="M25" s="52"/>
      <c r="N25" s="52"/>
      <c r="O25" s="52"/>
      <c r="P25" s="52"/>
      <c r="Q25" s="52"/>
      <c r="R25" s="52"/>
    </row>
    <row r="26" spans="1:18" s="20" customFormat="1" ht="208.5" customHeight="1" x14ac:dyDescent="0.25">
      <c r="A26" s="31" t="s">
        <v>34</v>
      </c>
      <c r="B26" s="78"/>
      <c r="C26" s="76"/>
      <c r="D26" s="82">
        <v>85000</v>
      </c>
      <c r="E26" s="103">
        <f t="shared" si="1"/>
        <v>85000</v>
      </c>
      <c r="F26" s="13" t="s">
        <v>35</v>
      </c>
      <c r="G26" s="47"/>
      <c r="H26" s="47"/>
      <c r="I26" s="52"/>
      <c r="J26" s="52"/>
      <c r="K26" s="52"/>
      <c r="L26" s="52"/>
      <c r="M26" s="52"/>
      <c r="N26" s="52"/>
      <c r="O26" s="52"/>
      <c r="P26" s="52"/>
      <c r="Q26" s="52"/>
      <c r="R26" s="52"/>
    </row>
    <row r="27" spans="1:18" ht="63" customHeight="1" thickBot="1" x14ac:dyDescent="0.3">
      <c r="A27" s="15" t="s">
        <v>36</v>
      </c>
      <c r="B27" s="93"/>
      <c r="C27" s="74">
        <v>49000</v>
      </c>
      <c r="D27" s="77"/>
      <c r="E27" s="103">
        <f t="shared" si="1"/>
        <v>49000</v>
      </c>
      <c r="F27" s="44" t="s">
        <v>51</v>
      </c>
    </row>
    <row r="28" spans="1:18" s="47" customFormat="1" ht="18" customHeight="1" thickBot="1" x14ac:dyDescent="0.3">
      <c r="A28" s="29" t="s">
        <v>37</v>
      </c>
      <c r="B28" s="95"/>
      <c r="C28" s="83">
        <v>347366</v>
      </c>
      <c r="D28" s="84"/>
      <c r="E28" s="103">
        <f t="shared" si="1"/>
        <v>347366</v>
      </c>
      <c r="F28" s="38"/>
    </row>
    <row r="29" spans="1:18" ht="120" hidden="1" customHeight="1" x14ac:dyDescent="0.3">
      <c r="A29" s="9" t="s">
        <v>38</v>
      </c>
      <c r="B29" s="96"/>
      <c r="C29" s="69"/>
      <c r="D29" s="69"/>
      <c r="E29" s="103">
        <f t="shared" si="1"/>
        <v>0</v>
      </c>
      <c r="F29" s="110" t="s">
        <v>39</v>
      </c>
    </row>
    <row r="30" spans="1:18" ht="55.8" hidden="1" x14ac:dyDescent="0.3">
      <c r="A30" s="21" t="s">
        <v>40</v>
      </c>
      <c r="B30" s="97"/>
      <c r="C30" s="85"/>
      <c r="D30" s="85"/>
      <c r="E30" s="103">
        <f t="shared" si="1"/>
        <v>0</v>
      </c>
      <c r="F30" s="111"/>
      <c r="H30" s="63"/>
    </row>
    <row r="31" spans="1:18" ht="15.6" x14ac:dyDescent="0.3">
      <c r="A31" s="21" t="s">
        <v>50</v>
      </c>
      <c r="B31" s="97"/>
      <c r="C31" s="85">
        <v>294200</v>
      </c>
      <c r="D31" s="85"/>
      <c r="E31" s="103">
        <f t="shared" si="1"/>
        <v>294200</v>
      </c>
      <c r="F31" s="55" t="s">
        <v>49</v>
      </c>
      <c r="H31" s="63"/>
    </row>
    <row r="32" spans="1:18" ht="34.5" customHeight="1" x14ac:dyDescent="0.3">
      <c r="A32" s="54" t="s">
        <v>47</v>
      </c>
      <c r="B32" s="101"/>
      <c r="C32" s="71">
        <v>53166</v>
      </c>
      <c r="D32" s="71"/>
      <c r="E32" s="103">
        <f t="shared" si="1"/>
        <v>53166</v>
      </c>
      <c r="F32" s="53" t="s">
        <v>48</v>
      </c>
      <c r="G32" s="61"/>
    </row>
    <row r="33" spans="1:18" ht="15.6" x14ac:dyDescent="0.25">
      <c r="A33" s="22" t="s">
        <v>41</v>
      </c>
      <c r="B33" s="102">
        <f>SUM(B2:B32)</f>
        <v>283850.62</v>
      </c>
      <c r="C33" s="86">
        <f>C28+C17+C12+C2+C35</f>
        <v>2628764</v>
      </c>
      <c r="D33" s="86">
        <f>D28+D17+D12+D2+D35</f>
        <v>960352.65</v>
      </c>
      <c r="E33" s="73">
        <f t="shared" si="1"/>
        <v>3589116.65</v>
      </c>
      <c r="F33" s="23"/>
      <c r="G33" s="64"/>
    </row>
    <row r="34" spans="1:18" ht="17.399999999999999" x14ac:dyDescent="0.3">
      <c r="A34" s="24"/>
      <c r="B34" s="87"/>
      <c r="C34" s="88"/>
      <c r="D34" s="88"/>
      <c r="E34" s="3"/>
    </row>
    <row r="35" spans="1:18" s="26" customFormat="1" ht="15.6" x14ac:dyDescent="0.25">
      <c r="A35" s="25" t="s">
        <v>42</v>
      </c>
      <c r="B35" s="89"/>
      <c r="C35" s="90">
        <v>6395</v>
      </c>
      <c r="D35" s="90"/>
      <c r="E35" s="4"/>
      <c r="F35" s="8"/>
      <c r="G35" s="65"/>
      <c r="H35" s="65"/>
      <c r="I35" s="65"/>
      <c r="J35" s="65"/>
      <c r="K35" s="65"/>
      <c r="L35" s="65"/>
      <c r="M35" s="65"/>
      <c r="N35" s="65"/>
      <c r="O35" s="65"/>
      <c r="P35" s="65"/>
      <c r="Q35" s="65"/>
      <c r="R35" s="65"/>
    </row>
    <row r="36" spans="1:18" ht="17.399999999999999" x14ac:dyDescent="0.3">
      <c r="A36" s="8"/>
      <c r="B36" s="8"/>
      <c r="C36" s="5"/>
      <c r="D36" s="30"/>
      <c r="E36" s="30"/>
    </row>
    <row r="37" spans="1:18" x14ac:dyDescent="0.25">
      <c r="A37" s="8"/>
      <c r="B37" s="8"/>
      <c r="C37" s="6"/>
      <c r="D37" s="6"/>
      <c r="E37" s="6"/>
      <c r="F37" s="19"/>
    </row>
    <row r="38" spans="1:18" x14ac:dyDescent="0.25">
      <c r="A38" s="8"/>
      <c r="B38" s="8"/>
      <c r="C38" s="6"/>
      <c r="D38" s="6"/>
      <c r="E38" s="6"/>
    </row>
    <row r="39" spans="1:18" x14ac:dyDescent="0.25">
      <c r="A39" s="8"/>
      <c r="B39" s="8"/>
      <c r="C39" s="6"/>
      <c r="D39" s="6"/>
      <c r="E39" s="6"/>
    </row>
    <row r="40" spans="1:18" x14ac:dyDescent="0.25">
      <c r="A40" s="8"/>
      <c r="B40" s="8"/>
      <c r="C40" s="6"/>
      <c r="D40" s="6"/>
      <c r="E40" s="6"/>
    </row>
    <row r="41" spans="1:18" x14ac:dyDescent="0.25">
      <c r="A41" s="8"/>
      <c r="B41" s="8"/>
      <c r="C41" s="6"/>
      <c r="D41" s="6"/>
      <c r="E41" s="6"/>
    </row>
    <row r="42" spans="1:18" x14ac:dyDescent="0.25">
      <c r="A42" s="8"/>
      <c r="B42" s="8"/>
      <c r="C42" s="6"/>
      <c r="D42" s="6"/>
      <c r="E42" s="6"/>
    </row>
    <row r="43" spans="1:18" x14ac:dyDescent="0.25">
      <c r="A43" s="8"/>
      <c r="B43" s="8"/>
      <c r="C43" s="6"/>
      <c r="D43" s="6"/>
      <c r="E43" s="6"/>
    </row>
    <row r="44" spans="1:18" x14ac:dyDescent="0.25">
      <c r="A44" s="8"/>
      <c r="B44" s="8"/>
      <c r="C44" s="6"/>
      <c r="D44" s="6"/>
      <c r="E44" s="6"/>
    </row>
    <row r="45" spans="1:18" x14ac:dyDescent="0.25">
      <c r="A45" s="8"/>
      <c r="B45" s="8"/>
      <c r="C45" s="6"/>
      <c r="D45" s="6"/>
      <c r="E45" s="6"/>
    </row>
    <row r="46" spans="1:18" x14ac:dyDescent="0.25">
      <c r="A46" s="8"/>
      <c r="B46" s="8"/>
      <c r="C46" s="6"/>
      <c r="D46" s="6"/>
      <c r="E46" s="6"/>
    </row>
    <row r="47" spans="1:18" x14ac:dyDescent="0.25">
      <c r="A47" s="8"/>
      <c r="B47" s="8"/>
      <c r="C47" s="6"/>
      <c r="D47" s="6"/>
      <c r="E47" s="6"/>
    </row>
    <row r="48" spans="1:18" x14ac:dyDescent="0.25">
      <c r="A48" s="8"/>
      <c r="B48" s="8"/>
      <c r="C48" s="6"/>
      <c r="D48" s="6"/>
      <c r="E48" s="6"/>
    </row>
    <row r="49" spans="1:5" x14ac:dyDescent="0.25">
      <c r="A49" s="8"/>
      <c r="B49" s="8"/>
      <c r="C49" s="6"/>
      <c r="D49" s="6"/>
      <c r="E49" s="6"/>
    </row>
    <row r="50" spans="1:5" x14ac:dyDescent="0.25">
      <c r="A50" s="8"/>
      <c r="B50" s="8"/>
      <c r="C50" s="6"/>
      <c r="D50" s="6"/>
      <c r="E50" s="6"/>
    </row>
    <row r="51" spans="1:5" x14ac:dyDescent="0.25">
      <c r="A51" s="8"/>
      <c r="B51" s="8"/>
      <c r="C51" s="6"/>
      <c r="D51" s="6"/>
      <c r="E51" s="6"/>
    </row>
    <row r="52" spans="1:5" x14ac:dyDescent="0.25">
      <c r="A52" s="8"/>
      <c r="B52" s="8"/>
      <c r="C52" s="6"/>
      <c r="D52" s="6"/>
      <c r="E52" s="6"/>
    </row>
    <row r="53" spans="1:5" x14ac:dyDescent="0.25">
      <c r="A53" s="8"/>
      <c r="B53" s="8"/>
      <c r="C53" s="6"/>
      <c r="D53" s="6"/>
      <c r="E53" s="6"/>
    </row>
  </sheetData>
  <mergeCells count="3">
    <mergeCell ref="F9:F11"/>
    <mergeCell ref="F5:F6"/>
    <mergeCell ref="F29:F30"/>
  </mergeCells>
  <pageMargins left="0.21" right="0.2" top="0.28000000000000003" bottom="0.28000000000000003" header="0.2" footer="0.2"/>
  <pageSetup paperSize="9" orientation="landscape" r:id="rId1"/>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14A35BE5CA0F42910A4EFEA253D3AE" ma:contentTypeVersion="13" ma:contentTypeDescription="Loo uus dokument" ma:contentTypeScope="" ma:versionID="5cc9291a2296413c6267e0796424ef00">
  <xsd:schema xmlns:xsd="http://www.w3.org/2001/XMLSchema" xmlns:xs="http://www.w3.org/2001/XMLSchema" xmlns:p="http://schemas.microsoft.com/office/2006/metadata/properties" xmlns:ns2="e7fb249a-b9b4-4437-8ec1-b4dea089e6b0" xmlns:ns3="194d161e-9feb-48d7-86ed-d7bb9ad5178d" targetNamespace="http://schemas.microsoft.com/office/2006/metadata/properties" ma:root="true" ma:fieldsID="8c66fe2d727f4ddc8167fa78ae4c8af1" ns2:_="" ns3:_="">
    <xsd:import namespace="e7fb249a-b9b4-4437-8ec1-b4dea089e6b0"/>
    <xsd:import namespace="194d161e-9feb-48d7-86ed-d7bb9ad5178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fb249a-b9b4-4437-8ec1-b4dea089e6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4d36484f-8c2f-4416-860f-d7d6b590108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4d161e-9feb-48d7-86ed-d7bb9ad5178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0dc44fb-4c81-4059-9cc5-499d6564fc98}" ma:internalName="TaxCatchAll" ma:showField="CatchAllData" ma:web="194d161e-9feb-48d7-86ed-d7bb9ad517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7fb249a-b9b4-4437-8ec1-b4dea089e6b0">
      <Terms xmlns="http://schemas.microsoft.com/office/infopath/2007/PartnerControls"/>
    </lcf76f155ced4ddcb4097134ff3c332f>
    <TaxCatchAll xmlns="194d161e-9feb-48d7-86ed-d7bb9ad5178d" xsi:nil="true"/>
  </documentManagement>
</p:properties>
</file>

<file path=customXml/itemProps1.xml><?xml version="1.0" encoding="utf-8"?>
<ds:datastoreItem xmlns:ds="http://schemas.openxmlformats.org/officeDocument/2006/customXml" ds:itemID="{4A254CE4-6BF5-4F0B-B9CF-448E69C622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fb249a-b9b4-4437-8ec1-b4dea089e6b0"/>
    <ds:schemaRef ds:uri="194d161e-9feb-48d7-86ed-d7bb9ad517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A92231-D031-40A0-BFC1-662E06313861}">
  <ds:schemaRefs>
    <ds:schemaRef ds:uri="http://schemas.microsoft.com/sharepoint/v3/contenttype/forms"/>
  </ds:schemaRefs>
</ds:datastoreItem>
</file>

<file path=customXml/itemProps3.xml><?xml version="1.0" encoding="utf-8"?>
<ds:datastoreItem xmlns:ds="http://schemas.openxmlformats.org/officeDocument/2006/customXml" ds:itemID="{6E43DDD0-AF26-47F1-9363-C7790B2AB429}">
  <ds:schemaRefs>
    <ds:schemaRef ds:uri="http://schemas.microsoft.com/office/2006/documentManagement/types"/>
    <ds:schemaRef ds:uri="http://purl.org/dc/dcmitype/"/>
    <ds:schemaRef ds:uri="e7fb249a-b9b4-4437-8ec1-b4dea089e6b0"/>
    <ds:schemaRef ds:uri="http://purl.org/dc/elements/1.1/"/>
    <ds:schemaRef ds:uri="http://schemas.microsoft.com/office/infopath/2007/PartnerControls"/>
    <ds:schemaRef ds:uri="http://schemas.openxmlformats.org/package/2006/metadata/core-properties"/>
    <ds:schemaRef ds:uri="http://purl.org/dc/terms/"/>
    <ds:schemaRef ds:uri="194d161e-9feb-48d7-86ed-d7bb9ad5178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KÜSK eelarve</vt:lpstr>
    </vt:vector>
  </TitlesOfParts>
  <Manager/>
  <Company>SMIT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Aveli Ainsalu</dc:creator>
  <cp:keywords/>
  <dc:description/>
  <cp:lastModifiedBy>Tiina Oraste</cp:lastModifiedBy>
  <cp:revision/>
  <cp:lastPrinted>2024-12-18T10:00:56Z</cp:lastPrinted>
  <dcterms:created xsi:type="dcterms:W3CDTF">2015-03-05T12:44:27Z</dcterms:created>
  <dcterms:modified xsi:type="dcterms:W3CDTF">2025-02-12T14:01:30Z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0x0101000214A35BE5CA0F42910A4EFEA253D3AE</vt:lpwstr>
  </property>
  <property fmtid="{D5CDD505-2E9C-101B-9397-08002B2CF9AE}" pid="3" name="MediaServiceImageTags">
    <vt:lpwstr/>
  </property>
</Properties>
</file>